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byrum\My Documents\Funds\Budget Restructuring\"/>
    </mc:Choice>
  </mc:AlternateContent>
  <bookViews>
    <workbookView xWindow="360" yWindow="195" windowWidth="8595" windowHeight="5640"/>
  </bookViews>
  <sheets>
    <sheet name="College" sheetId="1" r:id="rId1"/>
  </sheets>
  <calcPr calcId="152511"/>
</workbook>
</file>

<file path=xl/calcChain.xml><?xml version="1.0" encoding="utf-8"?>
<calcChain xmlns="http://schemas.openxmlformats.org/spreadsheetml/2006/main">
  <c r="D15" i="1" l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C15" i="1" l="1"/>
  <c r="C14" i="1"/>
  <c r="C13" i="1"/>
  <c r="C12" i="1"/>
  <c r="C11" i="1"/>
  <c r="C10" i="1"/>
  <c r="C9" i="1"/>
  <c r="C8" i="1"/>
  <c r="C7" i="1"/>
  <c r="C6" i="1"/>
  <c r="C5" i="1"/>
  <c r="C4" i="1"/>
  <c r="F8" i="1" l="1"/>
  <c r="G8" i="1" s="1"/>
  <c r="F6" i="1"/>
  <c r="G6" i="1" s="1"/>
  <c r="F7" i="1"/>
  <c r="G7" i="1" s="1"/>
  <c r="C24" i="1" s="1"/>
  <c r="F11" i="1"/>
  <c r="G11" i="1" s="1"/>
  <c r="C28" i="1" s="1"/>
  <c r="F13" i="1"/>
  <c r="G13" i="1" s="1"/>
  <c r="F14" i="1"/>
  <c r="G14" i="1" s="1"/>
  <c r="C31" i="1" s="1"/>
  <c r="F9" i="1"/>
  <c r="G9" i="1" s="1"/>
  <c r="C26" i="1" s="1"/>
  <c r="F15" i="1"/>
  <c r="G15" i="1" s="1"/>
  <c r="C32" i="1" s="1"/>
  <c r="F12" i="1"/>
  <c r="G12" i="1" s="1"/>
  <c r="C29" i="1" s="1"/>
  <c r="F5" i="1"/>
  <c r="G5" i="1" s="1"/>
  <c r="F4" i="1"/>
  <c r="G4" i="1" s="1"/>
  <c r="F10" i="1"/>
  <c r="G10" i="1" s="1"/>
  <c r="C27" i="1" s="1"/>
  <c r="C25" i="1" l="1"/>
  <c r="C21" i="1"/>
  <c r="C30" i="1"/>
  <c r="C22" i="1"/>
  <c r="H9" i="1"/>
  <c r="D26" i="1" s="1"/>
  <c r="I9" i="1"/>
  <c r="E26" i="1" s="1"/>
  <c r="H10" i="1"/>
  <c r="D27" i="1" s="1"/>
  <c r="I10" i="1"/>
  <c r="E27" i="1" s="1"/>
  <c r="H12" i="1"/>
  <c r="I12" i="1"/>
  <c r="E29" i="1" s="1"/>
  <c r="H8" i="1"/>
  <c r="D25" i="1" s="1"/>
  <c r="I8" i="1"/>
  <c r="E25" i="1" s="1"/>
  <c r="H14" i="1"/>
  <c r="D31" i="1" s="1"/>
  <c r="I14" i="1"/>
  <c r="E31" i="1" s="1"/>
  <c r="H13" i="1"/>
  <c r="D30" i="1" s="1"/>
  <c r="I13" i="1"/>
  <c r="E30" i="1" s="1"/>
  <c r="H4" i="1"/>
  <c r="I4" i="1"/>
  <c r="H5" i="1"/>
  <c r="D22" i="1" s="1"/>
  <c r="I5" i="1"/>
  <c r="E22" i="1" s="1"/>
  <c r="H7" i="1"/>
  <c r="D24" i="1" s="1"/>
  <c r="I7" i="1"/>
  <c r="E24" i="1" s="1"/>
  <c r="H11" i="1"/>
  <c r="D28" i="1" s="1"/>
  <c r="I11" i="1"/>
  <c r="E28" i="1" s="1"/>
  <c r="H6" i="1"/>
  <c r="I6" i="1"/>
  <c r="E23" i="1" s="1"/>
  <c r="H15" i="1"/>
  <c r="D32" i="1" s="1"/>
  <c r="I15" i="1"/>
  <c r="E32" i="1" s="1"/>
  <c r="D21" i="1" l="1"/>
  <c r="E21" i="1"/>
  <c r="B33" i="1"/>
  <c r="D23" i="1"/>
  <c r="C23" i="1"/>
  <c r="F24" i="1"/>
  <c r="F31" i="1"/>
  <c r="E33" i="1"/>
  <c r="F26" i="1"/>
  <c r="F32" i="1"/>
  <c r="F28" i="1"/>
  <c r="F22" i="1"/>
  <c r="F30" i="1"/>
  <c r="F27" i="1"/>
  <c r="F25" i="1"/>
  <c r="J6" i="1"/>
  <c r="J12" i="1"/>
  <c r="D29" i="1"/>
  <c r="F29" i="1" s="1"/>
  <c r="J4" i="1"/>
  <c r="J11" i="1"/>
  <c r="J13" i="1"/>
  <c r="J10" i="1"/>
  <c r="J7" i="1"/>
  <c r="J14" i="1"/>
  <c r="J9" i="1"/>
  <c r="J15" i="1"/>
  <c r="J5" i="1"/>
  <c r="J8" i="1"/>
  <c r="F21" i="1" l="1"/>
  <c r="F23" i="1"/>
  <c r="F33" i="1" s="1"/>
  <c r="C33" i="1"/>
  <c r="D33" i="1"/>
</calcChain>
</file>

<file path=xl/sharedStrings.xml><?xml version="1.0" encoding="utf-8"?>
<sst xmlns="http://schemas.openxmlformats.org/spreadsheetml/2006/main" count="43" uniqueCount="26">
  <si>
    <t>Purpose 101</t>
  </si>
  <si>
    <t>Matrix</t>
  </si>
  <si>
    <t>U2</t>
  </si>
  <si>
    <t>U3</t>
  </si>
  <si>
    <t>U4</t>
  </si>
  <si>
    <t>U1</t>
  </si>
  <si>
    <t>M1</t>
  </si>
  <si>
    <t>M2</t>
  </si>
  <si>
    <t>M3</t>
  </si>
  <si>
    <t>M4</t>
  </si>
  <si>
    <t>D1</t>
  </si>
  <si>
    <t>D2</t>
  </si>
  <si>
    <t>D3</t>
  </si>
  <si>
    <t>D4</t>
  </si>
  <si>
    <t>Category</t>
  </si>
  <si>
    <t>Salary</t>
  </si>
  <si>
    <t>Library</t>
  </si>
  <si>
    <t>Institutional Support</t>
  </si>
  <si>
    <t>Academic Support</t>
  </si>
  <si>
    <t>Total</t>
  </si>
  <si>
    <t>SCHs</t>
  </si>
  <si>
    <t>FTE</t>
  </si>
  <si>
    <t>Ratio to U1</t>
  </si>
  <si>
    <t>Projected SCH Change from Prior Fiscal Year to Current Fiscal Year</t>
  </si>
  <si>
    <t>12-Cell Matrix (Per 1 SCH of enrollment growth) - FY 15/16 Salary</t>
  </si>
  <si>
    <t xml:space="preserve">http://oirp.ncsu.edu/ir/fin/2014-2015-funding-model-parameters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</si>
</sst>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10" fontId="3" fillId="2" borderId="1" xfId="0" applyNumberFormat="1" applyFont="1" applyFill="1" applyBorder="1" applyAlignment="1">
      <alignment horizontal="center" vertical="center" wrapText="1"/>
    </xf>
    <xf numFmtId="164" fontId="3" fillId="4" borderId="1" xfId="2" applyNumberFormat="1" applyFont="1" applyFill="1" applyBorder="1" applyAlignment="1">
      <alignment horizontal="center" vertical="center" wrapText="1"/>
    </xf>
    <xf numFmtId="43" fontId="0" fillId="0" borderId="0" xfId="0" applyNumberFormat="1"/>
    <xf numFmtId="165" fontId="3" fillId="4" borderId="1" xfId="1" applyNumberFormat="1" applyFont="1" applyFill="1" applyBorder="1" applyAlignment="1">
      <alignment vertical="center" wrapText="1"/>
    </xf>
    <xf numFmtId="7" fontId="3" fillId="2" borderId="1" xfId="1" applyNumberFormat="1" applyFont="1" applyFill="1" applyBorder="1" applyAlignment="1">
      <alignment vertical="center" wrapText="1"/>
    </xf>
    <xf numFmtId="7" fontId="3" fillId="3" borderId="1" xfId="1" applyNumberFormat="1" applyFon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vertical="center" wrapText="1"/>
    </xf>
    <xf numFmtId="5" fontId="3" fillId="2" borderId="1" xfId="1" applyNumberFormat="1" applyFont="1" applyFill="1" applyBorder="1" applyAlignment="1">
      <alignment vertical="center" wrapText="1"/>
    </xf>
    <xf numFmtId="5" fontId="3" fillId="0" borderId="1" xfId="1" applyNumberFormat="1" applyFont="1" applyFill="1" applyBorder="1" applyAlignment="1">
      <alignment vertical="center" wrapText="1"/>
    </xf>
    <xf numFmtId="165" fontId="0" fillId="0" borderId="0" xfId="0" applyNumberFormat="1"/>
    <xf numFmtId="0" fontId="2" fillId="0" borderId="0" xfId="0" applyFont="1" applyAlignment="1"/>
    <xf numFmtId="5" fontId="0" fillId="0" borderId="0" xfId="0" applyNumberFormat="1"/>
    <xf numFmtId="5" fontId="2" fillId="0" borderId="0" xfId="0" applyNumberFormat="1" applyFont="1"/>
    <xf numFmtId="165" fontId="4" fillId="0" borderId="1" xfId="1" applyNumberFormat="1" applyFont="1" applyFill="1" applyBorder="1" applyAlignment="1">
      <alignment vertical="center" wrapText="1"/>
    </xf>
    <xf numFmtId="5" fontId="4" fillId="2" borderId="1" xfId="1" applyNumberFormat="1" applyFont="1" applyFill="1" applyBorder="1" applyAlignment="1">
      <alignment vertical="center" wrapText="1"/>
    </xf>
    <xf numFmtId="5" fontId="4" fillId="0" borderId="1" xfId="1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3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irp.ncsu.edu/ir/fin/2014-2015-funding-model-parame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A35" sqref="A35"/>
    </sheetView>
  </sheetViews>
  <sheetFormatPr defaultColWidth="8.42578125" defaultRowHeight="15" x14ac:dyDescent="0.25"/>
  <cols>
    <col min="1" max="1" width="8.42578125" bestFit="1" customWidth="1"/>
    <col min="2" max="2" width="8" bestFit="1" customWidth="1"/>
    <col min="3" max="3" width="11.28515625" bestFit="1" customWidth="1"/>
    <col min="4" max="4" width="9.7109375" bestFit="1" customWidth="1"/>
    <col min="5" max="5" width="10.42578125" bestFit="1" customWidth="1"/>
    <col min="6" max="6" width="11.28515625" bestFit="1" customWidth="1"/>
    <col min="7" max="7" width="9.710937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" customWidth="1"/>
    <col min="12" max="12" width="8" bestFit="1" customWidth="1"/>
    <col min="13" max="14" width="7" bestFit="1" customWidth="1"/>
    <col min="15" max="15" width="8" bestFit="1" customWidth="1"/>
    <col min="16" max="17" width="7" bestFit="1" customWidth="1"/>
    <col min="18" max="18" width="9" bestFit="1" customWidth="1"/>
    <col min="19" max="19" width="8" bestFit="1" customWidth="1"/>
    <col min="20" max="20" width="7" bestFit="1" customWidth="1"/>
    <col min="21" max="21" width="1" customWidth="1"/>
    <col min="22" max="22" width="7.7109375" bestFit="1" customWidth="1"/>
    <col min="23" max="23" width="6.140625" bestFit="1" customWidth="1"/>
    <col min="24" max="24" width="5.42578125" bestFit="1" customWidth="1"/>
  </cols>
  <sheetData>
    <row r="1" spans="1:10" ht="15.75" thickBot="1" x14ac:dyDescent="0.3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4" customFormat="1" ht="15.75" thickBot="1" x14ac:dyDescent="0.3">
      <c r="E2" s="6">
        <v>94667</v>
      </c>
      <c r="F2" s="5">
        <v>0.44895000000000002</v>
      </c>
      <c r="G2" s="5"/>
      <c r="H2" s="5">
        <v>0.11484999999999999</v>
      </c>
      <c r="I2" s="5">
        <v>0.54049999999999998</v>
      </c>
    </row>
    <row r="3" spans="1:10" ht="26.25" thickBot="1" x14ac:dyDescent="0.3">
      <c r="A3" s="2" t="s">
        <v>14</v>
      </c>
      <c r="B3" s="2" t="s">
        <v>1</v>
      </c>
      <c r="C3" s="2" t="s">
        <v>22</v>
      </c>
      <c r="D3" s="2" t="s">
        <v>21</v>
      </c>
      <c r="E3" s="2" t="s">
        <v>15</v>
      </c>
      <c r="F3" s="2" t="s">
        <v>18</v>
      </c>
      <c r="G3" s="2" t="s">
        <v>0</v>
      </c>
      <c r="H3" s="2" t="s">
        <v>16</v>
      </c>
      <c r="I3" s="2" t="s">
        <v>17</v>
      </c>
      <c r="J3" s="2" t="s">
        <v>19</v>
      </c>
    </row>
    <row r="4" spans="1:10" ht="15.75" thickBot="1" x14ac:dyDescent="0.3">
      <c r="A4" s="1" t="s">
        <v>5</v>
      </c>
      <c r="B4" s="3">
        <v>708.64</v>
      </c>
      <c r="C4" s="3">
        <f>$B$4/B4</f>
        <v>1</v>
      </c>
      <c r="D4" s="11">
        <f>1/B4</f>
        <v>1.4111537593136149E-3</v>
      </c>
      <c r="E4" s="9">
        <f>D4*$E$2</f>
        <v>133.58969293294197</v>
      </c>
      <c r="F4" s="9">
        <f t="shared" ref="F4:F15" si="0">E4*$F$2</f>
        <v>59.975092642244299</v>
      </c>
      <c r="G4" s="10">
        <f t="shared" ref="G4:G15" si="1">E4+F4</f>
        <v>193.56478557518628</v>
      </c>
      <c r="H4" s="9">
        <f>G4*$H$2</f>
        <v>22.230915623310143</v>
      </c>
      <c r="I4" s="9">
        <f>G4*$I$2</f>
        <v>104.62176660338818</v>
      </c>
      <c r="J4" s="9">
        <f>SUM(G4:I4)</f>
        <v>320.41746780188464</v>
      </c>
    </row>
    <row r="5" spans="1:10" ht="15.75" thickBot="1" x14ac:dyDescent="0.3">
      <c r="A5" s="1" t="s">
        <v>2</v>
      </c>
      <c r="B5" s="3">
        <v>535.74</v>
      </c>
      <c r="C5" s="3">
        <f t="shared" ref="C5:C15" si="2">$B$4/B5</f>
        <v>1.3227311755702393</v>
      </c>
      <c r="D5" s="11">
        <f t="shared" ref="D5:D15" si="3">1/B5</f>
        <v>1.8665770709672602E-3</v>
      </c>
      <c r="E5" s="9">
        <f t="shared" ref="E5:E15" si="4">D5*$E$2</f>
        <v>176.70325157725762</v>
      </c>
      <c r="F5" s="9">
        <f t="shared" si="0"/>
        <v>79.330924795609803</v>
      </c>
      <c r="G5" s="10">
        <f t="shared" si="1"/>
        <v>256.03417637286742</v>
      </c>
      <c r="H5" s="9">
        <f t="shared" ref="H5:H15" si="5">G5*$H$2</f>
        <v>29.40552515642382</v>
      </c>
      <c r="I5" s="9">
        <f t="shared" ref="I5:I15" si="6">G5*$I$2</f>
        <v>138.38647232953483</v>
      </c>
      <c r="J5" s="9">
        <f t="shared" ref="J5:J15" si="7">SUM(G5:I5)</f>
        <v>423.82617385882611</v>
      </c>
    </row>
    <row r="6" spans="1:10" ht="15.75" thickBot="1" x14ac:dyDescent="0.3">
      <c r="A6" s="1" t="s">
        <v>3</v>
      </c>
      <c r="B6" s="3">
        <v>406.24</v>
      </c>
      <c r="C6" s="3">
        <f t="shared" si="2"/>
        <v>1.7443875541551792</v>
      </c>
      <c r="D6" s="11">
        <f t="shared" si="3"/>
        <v>2.461599054745963E-3</v>
      </c>
      <c r="E6" s="9">
        <f t="shared" si="4"/>
        <v>233.03219771563607</v>
      </c>
      <c r="F6" s="9">
        <f t="shared" si="0"/>
        <v>104.61980516443482</v>
      </c>
      <c r="G6" s="10">
        <f t="shared" si="1"/>
        <v>337.65200288007088</v>
      </c>
      <c r="H6" s="9">
        <f t="shared" si="5"/>
        <v>38.779332530776138</v>
      </c>
      <c r="I6" s="9">
        <f t="shared" si="6"/>
        <v>182.5009075566783</v>
      </c>
      <c r="J6" s="9">
        <f t="shared" si="7"/>
        <v>558.93224296752533</v>
      </c>
    </row>
    <row r="7" spans="1:10" ht="15.75" thickBot="1" x14ac:dyDescent="0.3">
      <c r="A7" s="1" t="s">
        <v>4</v>
      </c>
      <c r="B7" s="3">
        <v>232.25</v>
      </c>
      <c r="C7" s="3">
        <f t="shared" si="2"/>
        <v>3.0511948331539287</v>
      </c>
      <c r="D7" s="11">
        <f t="shared" si="3"/>
        <v>4.3057050592034442E-3</v>
      </c>
      <c r="E7" s="9">
        <f t="shared" si="4"/>
        <v>407.60818083961243</v>
      </c>
      <c r="F7" s="9">
        <f t="shared" si="0"/>
        <v>182.99569278794399</v>
      </c>
      <c r="G7" s="10">
        <f t="shared" si="1"/>
        <v>590.60387362755637</v>
      </c>
      <c r="H7" s="9">
        <f t="shared" si="5"/>
        <v>67.83085488612484</v>
      </c>
      <c r="I7" s="9">
        <f t="shared" si="6"/>
        <v>319.22139369569419</v>
      </c>
      <c r="J7" s="9">
        <f t="shared" si="7"/>
        <v>977.65612220937533</v>
      </c>
    </row>
    <row r="8" spans="1:10" ht="15.75" thickBot="1" x14ac:dyDescent="0.3">
      <c r="A8" s="1" t="s">
        <v>6</v>
      </c>
      <c r="B8" s="3">
        <v>169.52</v>
      </c>
      <c r="C8" s="3">
        <f t="shared" si="2"/>
        <v>4.1802737140160451</v>
      </c>
      <c r="D8" s="11">
        <f t="shared" si="3"/>
        <v>5.8990089664936289E-3</v>
      </c>
      <c r="E8" s="9">
        <f t="shared" si="4"/>
        <v>558.44148183105233</v>
      </c>
      <c r="F8" s="9">
        <f t="shared" si="0"/>
        <v>250.71230326805096</v>
      </c>
      <c r="G8" s="10">
        <f t="shared" si="1"/>
        <v>809.15378509910329</v>
      </c>
      <c r="H8" s="9">
        <f t="shared" si="5"/>
        <v>92.931312218632002</v>
      </c>
      <c r="I8" s="9">
        <f t="shared" si="6"/>
        <v>437.3476208460653</v>
      </c>
      <c r="J8" s="9">
        <f t="shared" si="7"/>
        <v>1339.4327181638005</v>
      </c>
    </row>
    <row r="9" spans="1:10" ht="15.75" thickBot="1" x14ac:dyDescent="0.3">
      <c r="A9" s="1" t="s">
        <v>7</v>
      </c>
      <c r="B9" s="3">
        <v>303.93</v>
      </c>
      <c r="C9" s="3">
        <f t="shared" si="2"/>
        <v>2.3315895107426052</v>
      </c>
      <c r="D9" s="11">
        <f t="shared" si="3"/>
        <v>3.2902313032606191E-3</v>
      </c>
      <c r="E9" s="9">
        <f t="shared" si="4"/>
        <v>311.47632678577304</v>
      </c>
      <c r="F9" s="9">
        <f t="shared" si="0"/>
        <v>139.83729691047282</v>
      </c>
      <c r="G9" s="10">
        <f t="shared" si="1"/>
        <v>451.31362369624583</v>
      </c>
      <c r="H9" s="9">
        <f t="shared" si="5"/>
        <v>51.83336968151383</v>
      </c>
      <c r="I9" s="9">
        <f t="shared" si="6"/>
        <v>243.93501360782085</v>
      </c>
      <c r="J9" s="9">
        <f t="shared" si="7"/>
        <v>747.08200698558051</v>
      </c>
    </row>
    <row r="10" spans="1:10" ht="15.75" thickBot="1" x14ac:dyDescent="0.3">
      <c r="A10" s="1" t="s">
        <v>8</v>
      </c>
      <c r="B10" s="3">
        <v>186.23</v>
      </c>
      <c r="C10" s="3">
        <f t="shared" si="2"/>
        <v>3.8051871341889063</v>
      </c>
      <c r="D10" s="11">
        <f t="shared" si="3"/>
        <v>5.3697041293024762E-3</v>
      </c>
      <c r="E10" s="9">
        <f t="shared" si="4"/>
        <v>508.33378080867749</v>
      </c>
      <c r="F10" s="9">
        <f t="shared" si="0"/>
        <v>228.21645089405575</v>
      </c>
      <c r="G10" s="10">
        <f t="shared" si="1"/>
        <v>736.5502317027333</v>
      </c>
      <c r="H10" s="9">
        <f t="shared" si="5"/>
        <v>84.592794111058922</v>
      </c>
      <c r="I10" s="9">
        <f t="shared" si="6"/>
        <v>398.10540023532735</v>
      </c>
      <c r="J10" s="9">
        <f t="shared" si="7"/>
        <v>1219.2484260491196</v>
      </c>
    </row>
    <row r="11" spans="1:10" ht="15.75" thickBot="1" x14ac:dyDescent="0.3">
      <c r="A11" s="1" t="s">
        <v>9</v>
      </c>
      <c r="B11" s="3">
        <v>90.17</v>
      </c>
      <c r="C11" s="3">
        <f t="shared" si="2"/>
        <v>7.8589331263169564</v>
      </c>
      <c r="D11" s="11">
        <f t="shared" si="3"/>
        <v>1.1090163025396473E-2</v>
      </c>
      <c r="E11" s="9">
        <f t="shared" si="4"/>
        <v>1049.872463125208</v>
      </c>
      <c r="F11" s="9">
        <f t="shared" si="0"/>
        <v>471.34024232006215</v>
      </c>
      <c r="G11" s="10">
        <f t="shared" si="1"/>
        <v>1521.2127054452701</v>
      </c>
      <c r="H11" s="9">
        <f t="shared" si="5"/>
        <v>174.71127922038926</v>
      </c>
      <c r="I11" s="9">
        <f t="shared" si="6"/>
        <v>822.21546729316844</v>
      </c>
      <c r="J11" s="9">
        <f t="shared" si="7"/>
        <v>2518.139451958828</v>
      </c>
    </row>
    <row r="12" spans="1:10" ht="15.75" thickBot="1" x14ac:dyDescent="0.3">
      <c r="A12" s="1" t="s">
        <v>10</v>
      </c>
      <c r="B12" s="3">
        <v>115.56</v>
      </c>
      <c r="C12" s="3">
        <f t="shared" si="2"/>
        <v>6.1322256836275528</v>
      </c>
      <c r="D12" s="11">
        <f t="shared" si="3"/>
        <v>8.6535133264105217E-3</v>
      </c>
      <c r="E12" s="9">
        <f t="shared" si="4"/>
        <v>819.20214607130481</v>
      </c>
      <c r="F12" s="9">
        <f t="shared" si="0"/>
        <v>367.7808034787123</v>
      </c>
      <c r="G12" s="10">
        <f t="shared" si="1"/>
        <v>1186.9829495500171</v>
      </c>
      <c r="H12" s="9">
        <f t="shared" si="5"/>
        <v>136.32499175581947</v>
      </c>
      <c r="I12" s="9">
        <f t="shared" si="6"/>
        <v>641.5642842317842</v>
      </c>
      <c r="J12" s="9">
        <f t="shared" si="7"/>
        <v>1964.8722255376206</v>
      </c>
    </row>
    <row r="13" spans="1:10" ht="15.75" thickBot="1" x14ac:dyDescent="0.3">
      <c r="A13" s="1" t="s">
        <v>11</v>
      </c>
      <c r="B13" s="3">
        <v>110.16</v>
      </c>
      <c r="C13" s="3">
        <f t="shared" si="2"/>
        <v>6.4328249818445897</v>
      </c>
      <c r="D13" s="11">
        <f t="shared" si="3"/>
        <v>9.0777051561365292E-3</v>
      </c>
      <c r="E13" s="9">
        <f t="shared" si="4"/>
        <v>859.35911401597684</v>
      </c>
      <c r="F13" s="9">
        <f t="shared" si="0"/>
        <v>385.80927423747283</v>
      </c>
      <c r="G13" s="10">
        <f t="shared" si="1"/>
        <v>1245.1683882534496</v>
      </c>
      <c r="H13" s="9">
        <f t="shared" si="5"/>
        <v>143.00758939090869</v>
      </c>
      <c r="I13" s="9">
        <f t="shared" si="6"/>
        <v>673.01351385098951</v>
      </c>
      <c r="J13" s="9">
        <f t="shared" si="7"/>
        <v>2061.1894914953477</v>
      </c>
    </row>
    <row r="14" spans="1:10" ht="15.75" thickBot="1" x14ac:dyDescent="0.3">
      <c r="A14" s="1" t="s">
        <v>12</v>
      </c>
      <c r="B14" s="3">
        <v>109.86</v>
      </c>
      <c r="C14" s="3">
        <f t="shared" si="2"/>
        <v>6.4503914072455855</v>
      </c>
      <c r="D14" s="11">
        <f t="shared" si="3"/>
        <v>9.1024940833788464E-3</v>
      </c>
      <c r="E14" s="9">
        <f t="shared" si="4"/>
        <v>861.70580739122522</v>
      </c>
      <c r="F14" s="9">
        <f t="shared" si="0"/>
        <v>386.86282222829055</v>
      </c>
      <c r="G14" s="10">
        <f t="shared" si="1"/>
        <v>1248.5686296195158</v>
      </c>
      <c r="H14" s="9">
        <f t="shared" si="5"/>
        <v>143.39810711180138</v>
      </c>
      <c r="I14" s="9">
        <f t="shared" si="6"/>
        <v>674.85134430934829</v>
      </c>
      <c r="J14" s="9">
        <f t="shared" si="7"/>
        <v>2066.8180810406657</v>
      </c>
    </row>
    <row r="15" spans="1:10" ht="15.75" thickBot="1" x14ac:dyDescent="0.3">
      <c r="A15" s="1" t="s">
        <v>13</v>
      </c>
      <c r="B15" s="3">
        <v>80.91</v>
      </c>
      <c r="C15" s="3">
        <f t="shared" si="2"/>
        <v>8.7583735014213318</v>
      </c>
      <c r="D15" s="11">
        <f t="shared" si="3"/>
        <v>1.235941169200346E-2</v>
      </c>
      <c r="E15" s="9">
        <f t="shared" si="4"/>
        <v>1170.0284266468916</v>
      </c>
      <c r="F15" s="9">
        <f t="shared" si="0"/>
        <v>525.28426214312196</v>
      </c>
      <c r="G15" s="10">
        <f t="shared" si="1"/>
        <v>1695.3126887900135</v>
      </c>
      <c r="H15" s="9">
        <f t="shared" si="5"/>
        <v>194.70666230753304</v>
      </c>
      <c r="I15" s="9">
        <f t="shared" si="6"/>
        <v>916.31650829100226</v>
      </c>
      <c r="J15" s="9">
        <f t="shared" si="7"/>
        <v>2806.3358593885487</v>
      </c>
    </row>
    <row r="17" spans="1:10" x14ac:dyDescent="0.25">
      <c r="A17" s="24" t="s">
        <v>25</v>
      </c>
      <c r="B17" s="24"/>
      <c r="C17" s="24"/>
      <c r="D17" s="24"/>
      <c r="E17" s="24"/>
      <c r="F17" s="24"/>
      <c r="G17" s="24"/>
    </row>
    <row r="19" spans="1:10" ht="15.75" thickBot="1" x14ac:dyDescent="0.3">
      <c r="A19" s="23" t="s">
        <v>23</v>
      </c>
      <c r="B19" s="23"/>
      <c r="C19" s="23"/>
      <c r="D19" s="23"/>
      <c r="E19" s="23"/>
      <c r="F19" s="23"/>
      <c r="G19" s="15"/>
      <c r="H19" s="15"/>
      <c r="I19" s="15"/>
      <c r="J19" s="15"/>
    </row>
    <row r="20" spans="1:10" ht="26.25" thickBot="1" x14ac:dyDescent="0.3">
      <c r="A20" s="2"/>
      <c r="B20" s="2" t="s">
        <v>20</v>
      </c>
      <c r="C20" s="2" t="s">
        <v>0</v>
      </c>
      <c r="D20" s="2" t="s">
        <v>16</v>
      </c>
      <c r="E20" s="2" t="s">
        <v>17</v>
      </c>
      <c r="F20" s="2" t="s">
        <v>19</v>
      </c>
    </row>
    <row r="21" spans="1:10" ht="15.75" thickBot="1" x14ac:dyDescent="0.3">
      <c r="A21" s="1" t="s">
        <v>5</v>
      </c>
      <c r="B21" s="8"/>
      <c r="C21" s="12">
        <f>$B21*$G$4</f>
        <v>0</v>
      </c>
      <c r="D21" s="12">
        <f>$B21*$H$4</f>
        <v>0</v>
      </c>
      <c r="E21" s="12">
        <f>$B21*$I$4</f>
        <v>0</v>
      </c>
      <c r="F21" s="13">
        <f t="shared" ref="F21:F32" si="8">SUM(C21:E21)</f>
        <v>0</v>
      </c>
      <c r="H21" s="17"/>
    </row>
    <row r="22" spans="1:10" ht="15.75" thickBot="1" x14ac:dyDescent="0.3">
      <c r="A22" s="1" t="s">
        <v>2</v>
      </c>
      <c r="B22" s="8"/>
      <c r="C22" s="12">
        <f>$B22*$G$5</f>
        <v>0</v>
      </c>
      <c r="D22" s="12">
        <f>$B22*$H$5</f>
        <v>0</v>
      </c>
      <c r="E22" s="12">
        <f>$B22*$I$5</f>
        <v>0</v>
      </c>
      <c r="F22" s="13">
        <f t="shared" si="8"/>
        <v>0</v>
      </c>
      <c r="H22" s="17"/>
    </row>
    <row r="23" spans="1:10" ht="15.75" thickBot="1" x14ac:dyDescent="0.3">
      <c r="A23" s="1" t="s">
        <v>3</v>
      </c>
      <c r="B23" s="8"/>
      <c r="C23" s="12">
        <f>$B23*$G$6</f>
        <v>0</v>
      </c>
      <c r="D23" s="12">
        <f>$B23*$H$6</f>
        <v>0</v>
      </c>
      <c r="E23" s="12">
        <f>$B23*$I$6</f>
        <v>0</v>
      </c>
      <c r="F23" s="13">
        <f t="shared" si="8"/>
        <v>0</v>
      </c>
      <c r="H23" s="17"/>
    </row>
    <row r="24" spans="1:10" ht="15.75" thickBot="1" x14ac:dyDescent="0.3">
      <c r="A24" s="1" t="s">
        <v>4</v>
      </c>
      <c r="B24" s="8"/>
      <c r="C24" s="12">
        <f>$B24*$G$7</f>
        <v>0</v>
      </c>
      <c r="D24" s="12">
        <f>$B24*$H$7</f>
        <v>0</v>
      </c>
      <c r="E24" s="12">
        <f>$B24*$I$7</f>
        <v>0</v>
      </c>
      <c r="F24" s="13">
        <f t="shared" si="8"/>
        <v>0</v>
      </c>
      <c r="G24" s="14"/>
      <c r="H24" s="17"/>
    </row>
    <row r="25" spans="1:10" ht="15.75" thickBot="1" x14ac:dyDescent="0.3">
      <c r="A25" s="1" t="s">
        <v>6</v>
      </c>
      <c r="B25" s="8"/>
      <c r="C25" s="12">
        <f>$B25*$G$8</f>
        <v>0</v>
      </c>
      <c r="D25" s="12">
        <f>$B25*$H$8</f>
        <v>0</v>
      </c>
      <c r="E25" s="12">
        <f>$B25*$I$8</f>
        <v>0</v>
      </c>
      <c r="F25" s="13">
        <f t="shared" si="8"/>
        <v>0</v>
      </c>
      <c r="H25" s="17"/>
    </row>
    <row r="26" spans="1:10" ht="15.75" thickBot="1" x14ac:dyDescent="0.3">
      <c r="A26" s="1" t="s">
        <v>7</v>
      </c>
      <c r="B26" s="8"/>
      <c r="C26" s="12">
        <f>$B26*$G$9</f>
        <v>0</v>
      </c>
      <c r="D26" s="12">
        <f>$B26*$H$9</f>
        <v>0</v>
      </c>
      <c r="E26" s="12">
        <f>$B26*$I$9</f>
        <v>0</v>
      </c>
      <c r="F26" s="13">
        <f t="shared" si="8"/>
        <v>0</v>
      </c>
      <c r="H26" s="17"/>
    </row>
    <row r="27" spans="1:10" ht="15.75" thickBot="1" x14ac:dyDescent="0.3">
      <c r="A27" s="1" t="s">
        <v>8</v>
      </c>
      <c r="B27" s="8"/>
      <c r="C27" s="12">
        <f>$B27*$G$10</f>
        <v>0</v>
      </c>
      <c r="D27" s="12">
        <f>$B27*$H$10</f>
        <v>0</v>
      </c>
      <c r="E27" s="12">
        <f>$B27*$I$10</f>
        <v>0</v>
      </c>
      <c r="F27" s="13">
        <f t="shared" si="8"/>
        <v>0</v>
      </c>
      <c r="H27" s="17"/>
    </row>
    <row r="28" spans="1:10" ht="15.75" thickBot="1" x14ac:dyDescent="0.3">
      <c r="A28" s="1" t="s">
        <v>9</v>
      </c>
      <c r="B28" s="8"/>
      <c r="C28" s="12">
        <f>$B28*$G$11</f>
        <v>0</v>
      </c>
      <c r="D28" s="12">
        <f>$B28*$H$11</f>
        <v>0</v>
      </c>
      <c r="E28" s="12">
        <f>$B28*$I$11</f>
        <v>0</v>
      </c>
      <c r="F28" s="13">
        <f t="shared" si="8"/>
        <v>0</v>
      </c>
      <c r="G28" s="14"/>
      <c r="H28" s="16"/>
    </row>
    <row r="29" spans="1:10" ht="15.75" thickBot="1" x14ac:dyDescent="0.3">
      <c r="A29" s="1" t="s">
        <v>10</v>
      </c>
      <c r="B29" s="8"/>
      <c r="C29" s="12">
        <f>$B29*$G$12</f>
        <v>0</v>
      </c>
      <c r="D29" s="12">
        <f>$B29*$H$12</f>
        <v>0</v>
      </c>
      <c r="E29" s="12">
        <f>$B29*$I$12</f>
        <v>0</v>
      </c>
      <c r="F29" s="13">
        <f t="shared" si="8"/>
        <v>0</v>
      </c>
      <c r="H29" s="17"/>
    </row>
    <row r="30" spans="1:10" ht="15.75" thickBot="1" x14ac:dyDescent="0.3">
      <c r="A30" s="1" t="s">
        <v>11</v>
      </c>
      <c r="B30" s="8"/>
      <c r="C30" s="12">
        <f>$B30*$G$13</f>
        <v>0</v>
      </c>
      <c r="D30" s="12">
        <f>$B30*$H$13</f>
        <v>0</v>
      </c>
      <c r="E30" s="12">
        <f>$B30*$I$13</f>
        <v>0</v>
      </c>
      <c r="F30" s="13">
        <f t="shared" si="8"/>
        <v>0</v>
      </c>
      <c r="H30" s="16"/>
    </row>
    <row r="31" spans="1:10" ht="15.75" thickBot="1" x14ac:dyDescent="0.3">
      <c r="A31" s="1" t="s">
        <v>12</v>
      </c>
      <c r="B31" s="8"/>
      <c r="C31" s="12">
        <f>$B31*$G$14</f>
        <v>0</v>
      </c>
      <c r="D31" s="12">
        <f>$B31*$H$14</f>
        <v>0</v>
      </c>
      <c r="E31" s="12">
        <f>$B31*$I$14</f>
        <v>0</v>
      </c>
      <c r="F31" s="13">
        <f t="shared" si="8"/>
        <v>0</v>
      </c>
      <c r="H31" s="16"/>
    </row>
    <row r="32" spans="1:10" ht="15.75" thickBot="1" x14ac:dyDescent="0.3">
      <c r="A32" s="1" t="s">
        <v>13</v>
      </c>
      <c r="B32" s="8"/>
      <c r="C32" s="12">
        <f>$B32*$G$15</f>
        <v>0</v>
      </c>
      <c r="D32" s="12">
        <f>$B32*$H$15</f>
        <v>0</v>
      </c>
      <c r="E32" s="12">
        <f>$B32*$I$15</f>
        <v>0</v>
      </c>
      <c r="F32" s="13">
        <f t="shared" si="8"/>
        <v>0</v>
      </c>
      <c r="G32" s="14"/>
      <c r="H32" s="16"/>
    </row>
    <row r="33" spans="1:8" ht="15.75" thickBot="1" x14ac:dyDescent="0.3">
      <c r="A33" s="21" t="s">
        <v>19</v>
      </c>
      <c r="B33" s="18">
        <f>SUM(B21:B32)</f>
        <v>0</v>
      </c>
      <c r="C33" s="19">
        <f>SUM(C21:C32)</f>
        <v>0</v>
      </c>
      <c r="D33" s="19">
        <f t="shared" ref="D33:F33" si="9">SUM(D21:D32)</f>
        <v>0</v>
      </c>
      <c r="E33" s="19">
        <f t="shared" si="9"/>
        <v>0</v>
      </c>
      <c r="F33" s="20">
        <f t="shared" si="9"/>
        <v>0</v>
      </c>
      <c r="H33" s="16"/>
    </row>
    <row r="34" spans="1:8" x14ac:dyDescent="0.25">
      <c r="C34" s="7"/>
      <c r="D34" s="7"/>
    </row>
  </sheetData>
  <sortState ref="A36:Y37">
    <sortCondition ref="A36"/>
  </sortState>
  <mergeCells count="3">
    <mergeCell ref="A1:J1"/>
    <mergeCell ref="A19:F19"/>
    <mergeCell ref="A17:G17"/>
  </mergeCells>
  <hyperlinks>
    <hyperlink ref="A17" r:id="rId1"/>
  </hyperlinks>
  <pageMargins left="0.7" right="0.7" top="0.75" bottom="0.75" header="0.3" footer="0.3"/>
  <pageSetup scale="93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College</vt:lpstr>
    </vt:vector>
  </TitlesOfParts>
  <Company>NC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A Byrum</dc:creator>
  <cp:lastModifiedBy>Betty Byrum</cp:lastModifiedBy>
  <cp:lastPrinted>2015-08-13T14:02:50Z</cp:lastPrinted>
  <dcterms:created xsi:type="dcterms:W3CDTF">2015-01-09T19:15:17Z</dcterms:created>
  <dcterms:modified xsi:type="dcterms:W3CDTF">2015-10-08T14:32:18Z</dcterms:modified>
</cp:coreProperties>
</file>